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หมวด 1" sheetId="1" r:id="rId1"/>
    <sheet name="หมวด2" sheetId="2" r:id="rId2"/>
    <sheet name="หมวด3" sheetId="3" r:id="rId3"/>
    <sheet name="หมวด4" sheetId="4" r:id="rId4"/>
    <sheet name="หมวด5" sheetId="5" r:id="rId5"/>
    <sheet name="รวม" sheetId="6" r:id="rId6"/>
  </sheets>
  <definedNames>
    <definedName name="_xlnm.Print_Titles" localSheetId="0">'หมวด 1'!$5:$5</definedName>
  </definedNames>
  <calcPr calcId="144525"/>
</workbook>
</file>

<file path=xl/calcChain.xml><?xml version="1.0" encoding="utf-8"?>
<calcChain xmlns="http://schemas.openxmlformats.org/spreadsheetml/2006/main">
  <c r="F5" i="6" l="1"/>
  <c r="I5" i="6" s="1"/>
  <c r="I15" i="6"/>
  <c r="I11" i="6"/>
  <c r="I10" i="6"/>
  <c r="I9" i="6"/>
  <c r="C11" i="4" l="1"/>
  <c r="C6" i="4"/>
  <c r="E5" i="6" l="1"/>
  <c r="F15" i="6" l="1"/>
  <c r="G15" i="6" s="1"/>
  <c r="H15" i="6" s="1"/>
  <c r="E15" i="6"/>
  <c r="D15" i="6"/>
  <c r="C15" i="6"/>
  <c r="G6" i="6"/>
  <c r="H6" i="6" s="1"/>
  <c r="D5" i="6"/>
  <c r="E11" i="6"/>
  <c r="D11" i="6"/>
  <c r="F11" i="6" s="1"/>
  <c r="C11" i="6"/>
  <c r="E6" i="6"/>
  <c r="G11" i="6" l="1"/>
  <c r="H11" i="6" s="1"/>
  <c r="D19" i="6"/>
  <c r="G5" i="6"/>
  <c r="H5" i="6" s="1"/>
  <c r="E8" i="6"/>
  <c r="D6" i="1" l="1"/>
  <c r="D7" i="1"/>
  <c r="D14" i="1"/>
  <c r="D6" i="3" l="1"/>
  <c r="D9" i="3"/>
  <c r="D17" i="1"/>
  <c r="E7" i="6" l="1"/>
  <c r="F7" i="6" s="1"/>
  <c r="G7" i="6" s="1"/>
  <c r="H7" i="6" s="1"/>
  <c r="E12" i="6"/>
  <c r="F12" i="6" s="1"/>
  <c r="G12" i="6" s="1"/>
  <c r="H12" i="6" s="1"/>
  <c r="E13" i="6"/>
  <c r="F13" i="6" s="1"/>
  <c r="G13" i="6" s="1"/>
  <c r="H13" i="6" s="1"/>
  <c r="E14" i="6"/>
  <c r="F14" i="6" s="1"/>
  <c r="G14" i="6" s="1"/>
  <c r="H14" i="6" s="1"/>
  <c r="E16" i="6"/>
  <c r="D14" i="5"/>
  <c r="E18" i="6" s="1"/>
  <c r="F18" i="6" s="1"/>
  <c r="G18" i="6" s="1"/>
  <c r="H18" i="6" s="1"/>
  <c r="D8" i="5"/>
  <c r="E17" i="6" s="1"/>
  <c r="F17" i="6" s="1"/>
  <c r="G17" i="6" s="1"/>
  <c r="H17" i="6" s="1"/>
  <c r="D6" i="4"/>
  <c r="D11" i="4" s="1"/>
  <c r="E10" i="6"/>
  <c r="F10" i="6" s="1"/>
  <c r="G10" i="6" s="1"/>
  <c r="H10" i="6" s="1"/>
  <c r="D6" i="2"/>
  <c r="D13" i="2" s="1"/>
  <c r="D56" i="1"/>
  <c r="D51" i="1"/>
  <c r="D39" i="1"/>
  <c r="D30" i="1"/>
  <c r="D24" i="1"/>
  <c r="D8" i="1"/>
  <c r="C29" i="1"/>
  <c r="D36" i="1" l="1"/>
  <c r="D33" i="1"/>
  <c r="D14" i="3"/>
  <c r="E9" i="6"/>
  <c r="F9" i="6" s="1"/>
  <c r="G9" i="6" s="1"/>
  <c r="H9" i="6" s="1"/>
  <c r="F16" i="6"/>
  <c r="G16" i="6" s="1"/>
  <c r="H16" i="6" s="1"/>
  <c r="D6" i="5"/>
  <c r="D19" i="5" s="1"/>
  <c r="D29" i="1"/>
  <c r="D22" i="1" s="1"/>
  <c r="F8" i="6" s="1"/>
  <c r="G8" i="6" s="1"/>
  <c r="H8" i="6" s="1"/>
  <c r="D61" i="1" l="1"/>
  <c r="F6" i="6" l="1"/>
  <c r="E19" i="6"/>
  <c r="H19" i="6" l="1"/>
</calcChain>
</file>

<file path=xl/sharedStrings.xml><?xml version="1.0" encoding="utf-8"?>
<sst xmlns="http://schemas.openxmlformats.org/spreadsheetml/2006/main" count="155" uniqueCount="119">
  <si>
    <t>สรุปคะแนนประเมิน รพ.สต.ติดดาว ปี 2560</t>
  </si>
  <si>
    <t>หมวดที่ 1 การนำองค์กรและการจัดการที่ดี</t>
  </si>
  <si>
    <t>ลำดับ</t>
  </si>
  <si>
    <t>เกณฑ์</t>
  </si>
  <si>
    <t>คะแนนเต็ม</t>
  </si>
  <si>
    <t>คะแนนที่ได้</t>
  </si>
  <si>
    <t>หมายเหตุ</t>
  </si>
  <si>
    <t>1.1 ภาวะผู้นำ การนำ ธรรมาภิบาล</t>
  </si>
  <si>
    <t xml:space="preserve"> 1.1.1 ภาวะผู้นำของผู้บริหารองค์กร</t>
  </si>
  <si>
    <t xml:space="preserve">  1.1.1.1 มีการทำงานร่วมกันของคณะกรรมการสุขภาพอำเภอ (DHS) /คณะกรรมการสุขภาพตำบล</t>
  </si>
  <si>
    <t xml:space="preserve">  1.1.1.2 การกำหนดและถ่ายทอดทิศทาง</t>
  </si>
  <si>
    <t xml:space="preserve">  1.1.1.3 การกำกับดูแล</t>
  </si>
  <si>
    <t xml:space="preserve">  1.1.1.4 การจัดการข้อร้องเรียน</t>
  </si>
  <si>
    <t xml:space="preserve">  1.1.1.5 การทบทวนผลการดำเนินงาน</t>
  </si>
  <si>
    <t xml:space="preserve"> 1.2 แผนกลยุทธ์ด้านสุขภาพ</t>
  </si>
  <si>
    <t xml:space="preserve">  1.2.1 การจัดทำยุทธศาสตร์และกลยุทธ์</t>
  </si>
  <si>
    <t xml:space="preserve">   1.2.1.1 เป้าประสงค์เชิงยุทธศาสตร์และกลยุทธ์</t>
  </si>
  <si>
    <t xml:space="preserve"> 1.2.2 การนำกลยุทธ์ไปปฏิบัติ</t>
  </si>
  <si>
    <t xml:space="preserve">  1.2.2.1 การจัดทำแผนปฏิบัติการถ่ายทอดแผนไปสู่การปฏิบัติ</t>
  </si>
  <si>
    <t xml:space="preserve"> 1.3 ระแบบรายงาน/กระบวนการที่สำคัญ</t>
  </si>
  <si>
    <t xml:space="preserve">  1.3.1 การจัดการการเงินและบัญชี</t>
  </si>
  <si>
    <t xml:space="preserve">  1.3.2 การจัดการอาคารสถานที่ สภาพแวดล้อม</t>
  </si>
  <si>
    <t xml:space="preserve">      1. สภาพแวดล้อมภายนอกอาคาร</t>
  </si>
  <si>
    <t xml:space="preserve">      2. สภาพแวดล้อมภายในอาคาร</t>
  </si>
  <si>
    <t xml:space="preserve">      3. ห้องส้วม</t>
  </si>
  <si>
    <t xml:space="preserve">      4. บริการ</t>
  </si>
  <si>
    <t xml:space="preserve">  1.3.3 การจัดระบบบริการสนับสนุน</t>
  </si>
  <si>
    <t xml:space="preserve">      1. การออกแบบระบบและการจัดการทรัพยากร</t>
  </si>
  <si>
    <t xml:space="preserve">   1.3.3.1 การป้องกันและการควบคุมการติดเชื้อ (IC)</t>
  </si>
  <si>
    <t xml:space="preserve">      2. การดำเนินงาน</t>
  </si>
  <si>
    <t xml:space="preserve">   1.3.3.2 ระบบคุณภาพและมาตรฐานทางห้องปฏิบัติการด้านการแพทย์และสาธารณสุข (LAB)</t>
  </si>
  <si>
    <t xml:space="preserve">      ส่วนที่ 1 ข้อมูลทั่วไป</t>
  </si>
  <si>
    <t xml:space="preserve">      ส่วนที่ 2 ข้อมูลศักยภาพการให้บริการ</t>
  </si>
  <si>
    <t xml:space="preserve">      ส่วนที่ 3 ข้อมูลคุณภาพและมาตรฐานการให้บริการ</t>
  </si>
  <si>
    <t xml:space="preserve">      1. บุคลากร</t>
  </si>
  <si>
    <t xml:space="preserve">      2. สถานที่ทำการทดสอบ/พื้นที่ปฏิบัติงาน</t>
  </si>
  <si>
    <t xml:space="preserve">      3. น้ำยาและเครื่องมือทดสอบ</t>
  </si>
  <si>
    <t xml:space="preserve">         3.1 วัสดุน้ำยา</t>
  </si>
  <si>
    <t xml:space="preserve">         3.2 เครื่องมือทดสอบ</t>
  </si>
  <si>
    <t xml:space="preserve">         3.3 การตรวจวิเคราะห์น้ำตาลในเลือดจากผลายนิ้ว</t>
  </si>
  <si>
    <t xml:space="preserve">         3.4 การตรวจวิเคราะห์น้ำตาลและโปรตีนในปัสสาวะ</t>
  </si>
  <si>
    <t xml:space="preserve">         3.5 การตรวจวิเคราะห์การตั้งครรภ์ HGG ในปัสสาวะ)</t>
  </si>
  <si>
    <t xml:space="preserve">         3.6 การตรวจหาปริมาตรเม็ดเลือดแดงอัดแน่น (Hematocrit)</t>
  </si>
  <si>
    <t xml:space="preserve">      5. ขั้นตอนการทดสอบ</t>
  </si>
  <si>
    <t xml:space="preserve">      4. ขั้นตอนก่อนการทดสอบ</t>
  </si>
  <si>
    <t xml:space="preserve">      6. การประกันคุณภาพการทดสอบ</t>
  </si>
  <si>
    <t xml:space="preserve">      7. ขั้นตอนหลังการทดสอบและความปลอดภัย</t>
  </si>
  <si>
    <t xml:space="preserve">      8. การรายงานผลการทดสอบ</t>
  </si>
  <si>
    <t xml:space="preserve">   1.3.3.3 เภสสัชกรรม/คุ้มครองผู้บริโภคด้านสาธารณสุข (คบส.)</t>
  </si>
  <si>
    <t xml:space="preserve">      2. คลังยาและเวชภัณฑ์</t>
  </si>
  <si>
    <t xml:space="preserve">      3. งานบริการเภสัชกรรม</t>
  </si>
  <si>
    <t xml:space="preserve">      4. งานคุ้มครองผู้บริโภค</t>
  </si>
  <si>
    <t xml:space="preserve">   1.3.3.4 ระบบข้อมูลสารสนเทศด้านสุขภาพ</t>
  </si>
  <si>
    <t xml:space="preserve">      ส่วนที่ 1 ระบบคุณภาพข้อมูล</t>
  </si>
  <si>
    <t xml:space="preserve">      ส่วนที่ 2 ระบบเทคโนโลยีสารสนเทศ</t>
  </si>
  <si>
    <t xml:space="preserve">      ส่วนที่ 3 การวิเคราะห์และประเมินผลการดำเนินงาน</t>
  </si>
  <si>
    <t>รวมคะแนน</t>
  </si>
  <si>
    <t>หมวดที่ 2 การให้ความสำคัญกับประชากรเป้าหมาย ชุมชน และผู้มีส่วนได้ส่วนเสีย</t>
  </si>
  <si>
    <t>หมวด 2 การให้ความสำคัญกับประชากรเป้าหมาย ชุมชน 
และผู้มีส่วนได้ส่วนเสีย</t>
  </si>
  <si>
    <t xml:space="preserve">  2.2.ประสานงานภายในเครือข่าย</t>
  </si>
  <si>
    <t xml:space="preserve">  2.3 ประสานงานภายนอก และภาคีเครือข่าย</t>
  </si>
  <si>
    <t xml:space="preserve">  2.4 บทบาทของภาคีเครือข่ายที่มีส่วนร่วม</t>
  </si>
  <si>
    <t xml:space="preserve">  2.5 ความสัมพันธ์ ความพึงพอใจของประชากรกลุ่มเป้าหมาย ชุมชน ผู้มีส่วนได้ส่วนเสีย การจัดการข้อร้องเรียน</t>
  </si>
  <si>
    <t>หมวดที่ 3 การมุ่งเน้นทรัพยากรบุคคล</t>
  </si>
  <si>
    <t>หมวด 3 การมุ่งเน้นทรัพยากรบุคคล</t>
  </si>
  <si>
    <t xml:space="preserve">  3.1 มีการจัดอัตรากำลังด้านสุขภาพ</t>
  </si>
  <si>
    <t xml:space="preserve">  3.2 มีการสร้างความผาสุขและความพึงพอใจแก่บุคลากร</t>
  </si>
  <si>
    <t xml:space="preserve">  3.3 มีระบบการเรียนรู้ของบุคลากรและการประเมินผลการปฏิบัติงาน</t>
  </si>
  <si>
    <t xml:space="preserve">   3.3.1 มีการจัดระบบพัฒนาและการเรียนรู้ของบุคลากรตาม
ความจำเป็น</t>
  </si>
  <si>
    <t xml:space="preserve">   3.3.2 มีระบบการประเมินผลการปฏิบัติงานของบุคลากร</t>
  </si>
  <si>
    <t xml:space="preserve">  3.4 มีการเสริมพลังประชาชนและครอบครัวให้มีศักยภาพในการ
ดูแลสุขภาพตนเอง (Self care)</t>
  </si>
  <si>
    <t>รวมทั้งหมด</t>
  </si>
  <si>
    <t>หมวดที่ 4 การจัดระบบบริการครอบคลุมประเภทและประชากรทุกกลุ่มวัย</t>
  </si>
  <si>
    <t>หมวดที่ 4 การจัดระบบบริการครอบคลุมประเภทและประชากร
ทุกกลุ่มวัย</t>
  </si>
  <si>
    <t xml:space="preserve">  4.1 จัดบริการตามสภาพปัญหาชุมชน (ODOP/OTOP)</t>
  </si>
  <si>
    <t xml:space="preserve">  4.2 การบริการในสถานบริการ (บทบาทเจ้าหน้าที่)</t>
  </si>
  <si>
    <t xml:space="preserve">  4.3 การบริการในชุมชน (บทบาท เจ้าหน้าที่/อสม./กสค./อสค./
ญาติผู้ป่วย</t>
  </si>
  <si>
    <t>หมวดที่ 5 ผลลัพธ์</t>
  </si>
  <si>
    <t xml:space="preserve">  5.1 บทบาทของบุคคลและครอบครัวในการดูแลตนเอง (Self care)</t>
  </si>
  <si>
    <t xml:space="preserve">  5.2 ผลลัพธ์ตามตัวชี้วัด (KPI)</t>
  </si>
  <si>
    <t xml:space="preserve">   5.2.1 ตัวชี้วัดกลางงบจ่ายตามเกณฑ์คุณภาพผลงานบริการ 
(QOF ประเทศ)</t>
  </si>
  <si>
    <t xml:space="preserve">   5.2.2 ตัวชี้วัดกระทรวง (จาก HDC)</t>
  </si>
  <si>
    <t xml:space="preserve">   5.2.3 ตัวชี้วัดเขต</t>
  </si>
  <si>
    <t xml:space="preserve">   5.2.4 ตัวชี้วัดจังหวัด</t>
  </si>
  <si>
    <t xml:space="preserve">   5.2.5 ตัวชี้วัดอำเภอ</t>
  </si>
  <si>
    <t xml:space="preserve">  5.3 นวัตกรรม งานวิจัย การจัดการองค์ความรู้</t>
  </si>
  <si>
    <t xml:space="preserve">   5.3.1 การปฏิบัติเพื่อแก้ไขปัญหาจากการจัดการองค์ความรู้
เช่น CQI  R2R นวัตกรรมงานวิจัย</t>
  </si>
  <si>
    <t xml:space="preserve">   5.3.2 มีผลลัพธ์จากการดำเนินงานของ CQI R2R นวัตกรรม 
งานวิจัย และเผยแพร่แนวทางปฏิบัติจากการจัดการความรู้สู่ชุมชน
เพื่อให้เกิดกระบวนการเรียนรู้ร่วมกัน</t>
  </si>
  <si>
    <t xml:space="preserve">   5.3.3 การใช้ประโยชน์จาก CQI R2R นวัตกรรม งานวิจัย 
จนนำไปสู่การดูแลตนเองได้</t>
  </si>
  <si>
    <t>น้ำหนัก</t>
  </si>
  <si>
    <t>หมวด 1 การนำองค์กรและการจัดการที่ดี</t>
  </si>
  <si>
    <t>หมวด 2 การให้ความสำคัญกับ ประชากรเป้าหมาย ชุมชน และผู้มีส่วนได้เสีย</t>
  </si>
  <si>
    <t>หมวด 4 การจัดการระบบบริการครอบคลุมประเภทและประชากรทุกกลุ่มวัย</t>
  </si>
  <si>
    <t>หมวด 5 ผลลัพธ์</t>
  </si>
  <si>
    <t>สรุปคะแนนประเมินโรงพยาบาลส่งเสริมสุขภาพตำบลติดดาว ปี 2560</t>
  </si>
  <si>
    <t>ร้อยละ</t>
  </si>
  <si>
    <r>
      <t>หมายเหตุ</t>
    </r>
    <r>
      <rPr>
        <b/>
        <sz val="16"/>
        <color theme="1"/>
        <rFont val="TH SarabunPSK"/>
        <family val="2"/>
      </rPr>
      <t xml:space="preserve">   รพ.สต. 5 ดาว ต้องได้คะแนนแต่ละหมวด  ≥80%  และคะแนนรวม ≥90%</t>
    </r>
  </si>
  <si>
    <t xml:space="preserve">    1.1 ภาวะผู้นำ การนำ ธรรมภิบาล</t>
  </si>
  <si>
    <t xml:space="preserve">    1.2 แผนกลยุทธ์สุขภาพ</t>
  </si>
  <si>
    <t xml:space="preserve">    1.3 ระบบงาน/กระบวนการสำคัญ</t>
  </si>
  <si>
    <t xml:space="preserve">    4.1 จัดการตามสภาพปัญหาชุมชน (ODOP/OTOP)</t>
  </si>
  <si>
    <t xml:space="preserve">    4.2 การบริการในสถานบริการ
(บทบาทเจ้าหน้าที่)</t>
  </si>
  <si>
    <t xml:space="preserve">    4.3 การบริการในชุมชน (บทบาทเจ้าหน้าที่/อสม./กสค./อสค./ญาติผู้ป่วย)</t>
  </si>
  <si>
    <t xml:space="preserve">    5.1 บทบาทของบุคคลและครอบครัว
ในการดูแลตนเอง(Self Care)</t>
  </si>
  <si>
    <t xml:space="preserve">    5.2 ผลลัพธ์ตามตัวชี้วัด (KPI)</t>
  </si>
  <si>
    <t xml:space="preserve">    5.3 นวัตกรรม งานวิจัย การจัดการองค์ความรู้</t>
  </si>
  <si>
    <t>คะแนนรวม</t>
  </si>
  <si>
    <t>คะแนนประเมิน</t>
  </si>
  <si>
    <t>คะแนน X น้ำหนัก</t>
  </si>
  <si>
    <t>1.1.2 ความรับผิดชอบต่อสังคม</t>
  </si>
  <si>
    <t xml:space="preserve">  1.1.2.1 การดาเนินการอย่างมีจริยธรรม</t>
  </si>
  <si>
    <t xml:space="preserve">  1.1.2.2 การให้การสนับสนุนต่อชุมชนที่สาคัญ</t>
  </si>
  <si>
    <t xml:space="preserve">  2.1 การได้มาซึ่งปัญหาของชุมชน (ODOP/OTOP) 
ประชากรกลุ่มเป้าหมาย ฐานข้อมูลผู้รับบริการ</t>
  </si>
  <si>
    <t>ผ่านตามเกณฑ์ ตามหมวด</t>
  </si>
  <si>
    <t>หน่วยบริการ......................................................อำเภอ......................................จังหวัด..............................</t>
  </si>
  <si>
    <t>หน่วยบริการ......................................................อำเภอ......................................จังหวัด..........................</t>
  </si>
  <si>
    <t>หน่วยบริการ......................................................อำเภอ......................................จังหวัด...............................</t>
  </si>
  <si>
    <t>หน่วยบริการ......................................................อำเภอ......................................จังหวัด........................</t>
  </si>
  <si>
    <t>หน่วยบริการ......................................................อำเภอ......................................จังหวัด....................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</si>
</sst>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4" workbookViewId="0">
      <selection activeCell="B10" sqref="B10"/>
    </sheetView>
  </sheetViews>
  <sheetFormatPr defaultColWidth="9" defaultRowHeight="21" x14ac:dyDescent="0.35"/>
  <cols>
    <col min="1" max="1" width="5.75" style="1" customWidth="1"/>
    <col min="2" max="2" width="48.125" style="2" customWidth="1"/>
    <col min="3" max="3" width="8.75" style="1" customWidth="1"/>
    <col min="4" max="4" width="9.625" style="2" customWidth="1"/>
    <col min="5" max="5" width="11.25" style="2" customWidth="1"/>
    <col min="6" max="16384" width="9" style="2"/>
  </cols>
  <sheetData>
    <row r="1" spans="1:5" x14ac:dyDescent="0.35">
      <c r="A1" s="59" t="s">
        <v>0</v>
      </c>
      <c r="B1" s="59"/>
      <c r="C1" s="59"/>
      <c r="D1" s="59"/>
      <c r="E1" s="59"/>
    </row>
    <row r="2" spans="1:5" x14ac:dyDescent="0.35">
      <c r="A2" s="59" t="s">
        <v>1</v>
      </c>
      <c r="B2" s="59"/>
      <c r="C2" s="59"/>
      <c r="D2" s="59"/>
      <c r="E2" s="59"/>
    </row>
    <row r="3" spans="1:5" x14ac:dyDescent="0.35">
      <c r="A3" s="11"/>
      <c r="B3" s="11"/>
      <c r="C3" s="11"/>
      <c r="D3" s="11"/>
      <c r="E3" s="11"/>
    </row>
    <row r="4" spans="1:5" x14ac:dyDescent="0.35">
      <c r="A4" s="7" t="s">
        <v>114</v>
      </c>
    </row>
    <row r="5" spans="1:5" ht="24" customHeight="1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</row>
    <row r="6" spans="1:5" x14ac:dyDescent="0.35">
      <c r="A6" s="60">
        <v>1</v>
      </c>
      <c r="B6" s="26" t="s">
        <v>1</v>
      </c>
      <c r="C6" s="27">
        <v>300</v>
      </c>
      <c r="D6" s="28">
        <f>D7+D17+D22</f>
        <v>0</v>
      </c>
      <c r="E6" s="3"/>
    </row>
    <row r="7" spans="1:5" x14ac:dyDescent="0.35">
      <c r="A7" s="61"/>
      <c r="B7" s="26" t="s">
        <v>7</v>
      </c>
      <c r="C7" s="27">
        <v>14</v>
      </c>
      <c r="D7" s="28">
        <f>D8+D14</f>
        <v>0</v>
      </c>
      <c r="E7" s="3"/>
    </row>
    <row r="8" spans="1:5" x14ac:dyDescent="0.35">
      <c r="A8" s="61"/>
      <c r="B8" s="33" t="s">
        <v>8</v>
      </c>
      <c r="C8" s="32">
        <v>10</v>
      </c>
      <c r="D8" s="32">
        <f>D9+D10+D11+D12+D13</f>
        <v>0</v>
      </c>
      <c r="E8" s="3"/>
    </row>
    <row r="9" spans="1:5" ht="42" x14ac:dyDescent="0.35">
      <c r="A9" s="61"/>
      <c r="B9" s="9" t="s">
        <v>9</v>
      </c>
      <c r="C9" s="10">
        <v>2</v>
      </c>
      <c r="D9" s="10"/>
      <c r="E9" s="10"/>
    </row>
    <row r="10" spans="1:5" x14ac:dyDescent="0.35">
      <c r="A10" s="61"/>
      <c r="B10" s="4" t="s">
        <v>10</v>
      </c>
      <c r="C10" s="3">
        <v>2</v>
      </c>
      <c r="D10" s="3"/>
      <c r="E10" s="3"/>
    </row>
    <row r="11" spans="1:5" x14ac:dyDescent="0.35">
      <c r="A11" s="61"/>
      <c r="B11" s="4" t="s">
        <v>11</v>
      </c>
      <c r="C11" s="3">
        <v>2</v>
      </c>
      <c r="D11" s="3"/>
      <c r="E11" s="3"/>
    </row>
    <row r="12" spans="1:5" x14ac:dyDescent="0.35">
      <c r="A12" s="61"/>
      <c r="B12" s="4" t="s">
        <v>12</v>
      </c>
      <c r="C12" s="3">
        <v>2</v>
      </c>
      <c r="D12" s="3"/>
      <c r="E12" s="3"/>
    </row>
    <row r="13" spans="1:5" x14ac:dyDescent="0.35">
      <c r="A13" s="61"/>
      <c r="B13" s="4" t="s">
        <v>13</v>
      </c>
      <c r="C13" s="3">
        <v>2</v>
      </c>
      <c r="D13" s="3"/>
      <c r="E13" s="3"/>
    </row>
    <row r="14" spans="1:5" x14ac:dyDescent="0.35">
      <c r="A14" s="61"/>
      <c r="B14" s="31" t="s">
        <v>109</v>
      </c>
      <c r="C14" s="32">
        <v>4</v>
      </c>
      <c r="D14" s="32">
        <f>D15+D16</f>
        <v>0</v>
      </c>
      <c r="E14" s="22"/>
    </row>
    <row r="15" spans="1:5" x14ac:dyDescent="0.35">
      <c r="A15" s="61"/>
      <c r="B15" s="8" t="s">
        <v>110</v>
      </c>
      <c r="C15" s="22">
        <v>2</v>
      </c>
      <c r="D15" s="22"/>
      <c r="E15" s="22"/>
    </row>
    <row r="16" spans="1:5" x14ac:dyDescent="0.35">
      <c r="A16" s="61"/>
      <c r="B16" s="4" t="s">
        <v>111</v>
      </c>
      <c r="C16" s="22">
        <v>2</v>
      </c>
      <c r="D16" s="22"/>
      <c r="E16" s="22"/>
    </row>
    <row r="17" spans="1:5" x14ac:dyDescent="0.35">
      <c r="A17" s="61"/>
      <c r="B17" s="26" t="s">
        <v>14</v>
      </c>
      <c r="C17" s="27">
        <v>4</v>
      </c>
      <c r="D17" s="28">
        <f>D19+D21</f>
        <v>0</v>
      </c>
      <c r="E17" s="3"/>
    </row>
    <row r="18" spans="1:5" x14ac:dyDescent="0.35">
      <c r="A18" s="61"/>
      <c r="B18" s="33" t="s">
        <v>15</v>
      </c>
      <c r="C18" s="32"/>
      <c r="D18" s="32"/>
      <c r="E18" s="3"/>
    </row>
    <row r="19" spans="1:5" x14ac:dyDescent="0.35">
      <c r="A19" s="61"/>
      <c r="B19" s="4" t="s">
        <v>16</v>
      </c>
      <c r="C19" s="3">
        <v>2</v>
      </c>
      <c r="D19" s="3"/>
      <c r="E19" s="3"/>
    </row>
    <row r="20" spans="1:5" x14ac:dyDescent="0.35">
      <c r="A20" s="61"/>
      <c r="B20" s="33" t="s">
        <v>17</v>
      </c>
      <c r="C20" s="32"/>
      <c r="D20" s="32"/>
      <c r="E20" s="3"/>
    </row>
    <row r="21" spans="1:5" x14ac:dyDescent="0.35">
      <c r="A21" s="61"/>
      <c r="B21" s="4" t="s">
        <v>18</v>
      </c>
      <c r="C21" s="3">
        <v>2</v>
      </c>
      <c r="D21" s="3"/>
      <c r="E21" s="3"/>
    </row>
    <row r="22" spans="1:5" x14ac:dyDescent="0.35">
      <c r="A22" s="61"/>
      <c r="B22" s="26" t="s">
        <v>19</v>
      </c>
      <c r="C22" s="27">
        <v>282</v>
      </c>
      <c r="D22" s="28">
        <f>D23+D24+D29</f>
        <v>0</v>
      </c>
      <c r="E22" s="3"/>
    </row>
    <row r="23" spans="1:5" x14ac:dyDescent="0.35">
      <c r="A23" s="61"/>
      <c r="B23" s="4" t="s">
        <v>20</v>
      </c>
      <c r="C23" s="3">
        <v>7</v>
      </c>
      <c r="D23" s="3"/>
      <c r="E23" s="3"/>
    </row>
    <row r="24" spans="1:5" x14ac:dyDescent="0.35">
      <c r="A24" s="61"/>
      <c r="B24" s="31" t="s">
        <v>21</v>
      </c>
      <c r="C24" s="32">
        <v>47</v>
      </c>
      <c r="D24" s="32">
        <f>D25+D26+D27+D28</f>
        <v>0</v>
      </c>
      <c r="E24" s="3"/>
    </row>
    <row r="25" spans="1:5" x14ac:dyDescent="0.35">
      <c r="A25" s="61"/>
      <c r="B25" s="4" t="s">
        <v>22</v>
      </c>
      <c r="C25" s="3">
        <v>7</v>
      </c>
      <c r="D25" s="3"/>
      <c r="E25" s="3"/>
    </row>
    <row r="26" spans="1:5" x14ac:dyDescent="0.35">
      <c r="A26" s="61"/>
      <c r="B26" s="4" t="s">
        <v>23</v>
      </c>
      <c r="C26" s="3">
        <v>20</v>
      </c>
      <c r="D26" s="3"/>
      <c r="E26" s="3"/>
    </row>
    <row r="27" spans="1:5" x14ac:dyDescent="0.35">
      <c r="A27" s="61"/>
      <c r="B27" s="4" t="s">
        <v>24</v>
      </c>
      <c r="C27" s="3">
        <v>6</v>
      </c>
      <c r="D27" s="3"/>
      <c r="E27" s="3"/>
    </row>
    <row r="28" spans="1:5" x14ac:dyDescent="0.35">
      <c r="A28" s="61"/>
      <c r="B28" s="4" t="s">
        <v>25</v>
      </c>
      <c r="C28" s="3">
        <v>12</v>
      </c>
      <c r="D28" s="3"/>
      <c r="E28" s="3"/>
    </row>
    <row r="29" spans="1:5" x14ac:dyDescent="0.35">
      <c r="A29" s="61"/>
      <c r="B29" s="31" t="s">
        <v>26</v>
      </c>
      <c r="C29" s="32">
        <f>C30+C33+C51+C56</f>
        <v>230</v>
      </c>
      <c r="D29" s="32">
        <f>D30+D33+D51+D56</f>
        <v>0</v>
      </c>
      <c r="E29" s="3"/>
    </row>
    <row r="30" spans="1:5" x14ac:dyDescent="0.35">
      <c r="A30" s="61"/>
      <c r="B30" s="36" t="s">
        <v>28</v>
      </c>
      <c r="C30" s="37">
        <v>19</v>
      </c>
      <c r="D30" s="37">
        <f>D31+D32</f>
        <v>0</v>
      </c>
      <c r="E30" s="3"/>
    </row>
    <row r="31" spans="1:5" x14ac:dyDescent="0.35">
      <c r="A31" s="61"/>
      <c r="B31" s="4" t="s">
        <v>27</v>
      </c>
      <c r="C31" s="3">
        <v>4</v>
      </c>
      <c r="D31" s="3"/>
      <c r="E31" s="3"/>
    </row>
    <row r="32" spans="1:5" x14ac:dyDescent="0.35">
      <c r="A32" s="61"/>
      <c r="B32" s="4" t="s">
        <v>29</v>
      </c>
      <c r="C32" s="3">
        <v>15</v>
      </c>
      <c r="D32" s="3"/>
      <c r="E32" s="3"/>
    </row>
    <row r="33" spans="1:5" ht="42" x14ac:dyDescent="0.35">
      <c r="A33" s="61"/>
      <c r="B33" s="38" t="s">
        <v>30</v>
      </c>
      <c r="C33" s="39">
        <v>107</v>
      </c>
      <c r="D33" s="39">
        <f>SUM(D37:D39)+SUM(D46:D50)</f>
        <v>0</v>
      </c>
      <c r="E33" s="10"/>
    </row>
    <row r="34" spans="1:5" x14ac:dyDescent="0.35">
      <c r="A34" s="61"/>
      <c r="B34" s="34" t="s">
        <v>31</v>
      </c>
      <c r="C34" s="35"/>
      <c r="D34" s="35"/>
      <c r="E34" s="3"/>
    </row>
    <row r="35" spans="1:5" x14ac:dyDescent="0.35">
      <c r="A35" s="61"/>
      <c r="B35" s="34" t="s">
        <v>32</v>
      </c>
      <c r="C35" s="35">
        <v>5</v>
      </c>
      <c r="D35" s="35"/>
      <c r="E35" s="3"/>
    </row>
    <row r="36" spans="1:5" x14ac:dyDescent="0.35">
      <c r="A36" s="61"/>
      <c r="B36" s="34" t="s">
        <v>33</v>
      </c>
      <c r="C36" s="35">
        <v>102</v>
      </c>
      <c r="D36" s="35">
        <f>D37+D38+D39</f>
        <v>0</v>
      </c>
      <c r="E36" s="3"/>
    </row>
    <row r="37" spans="1:5" x14ac:dyDescent="0.35">
      <c r="A37" s="61"/>
      <c r="B37" s="4" t="s">
        <v>34</v>
      </c>
      <c r="C37" s="3">
        <v>10</v>
      </c>
      <c r="D37" s="3"/>
      <c r="E37" s="3"/>
    </row>
    <row r="38" spans="1:5" x14ac:dyDescent="0.35">
      <c r="A38" s="61"/>
      <c r="B38" s="4" t="s">
        <v>35</v>
      </c>
      <c r="C38" s="3">
        <v>4</v>
      </c>
      <c r="D38" s="22"/>
      <c r="E38" s="4"/>
    </row>
    <row r="39" spans="1:5" x14ac:dyDescent="0.35">
      <c r="A39" s="61"/>
      <c r="B39" s="34" t="s">
        <v>36</v>
      </c>
      <c r="C39" s="35">
        <v>44</v>
      </c>
      <c r="D39" s="35">
        <f>D40+D41+D42+D43+D44+D45</f>
        <v>0</v>
      </c>
      <c r="E39" s="4"/>
    </row>
    <row r="40" spans="1:5" x14ac:dyDescent="0.35">
      <c r="A40" s="61"/>
      <c r="B40" s="4" t="s">
        <v>37</v>
      </c>
      <c r="C40" s="3">
        <v>6</v>
      </c>
      <c r="D40" s="22"/>
      <c r="E40" s="4"/>
    </row>
    <row r="41" spans="1:5" x14ac:dyDescent="0.35">
      <c r="A41" s="61"/>
      <c r="B41" s="4" t="s">
        <v>38</v>
      </c>
      <c r="C41" s="3">
        <v>16</v>
      </c>
      <c r="D41" s="22"/>
      <c r="E41" s="4"/>
    </row>
    <row r="42" spans="1:5" x14ac:dyDescent="0.35">
      <c r="A42" s="61"/>
      <c r="B42" s="4" t="s">
        <v>39</v>
      </c>
      <c r="C42" s="3">
        <v>4</v>
      </c>
      <c r="D42" s="22"/>
      <c r="E42" s="4"/>
    </row>
    <row r="43" spans="1:5" x14ac:dyDescent="0.35">
      <c r="A43" s="61"/>
      <c r="B43" s="4" t="s">
        <v>40</v>
      </c>
      <c r="C43" s="3">
        <v>2</v>
      </c>
      <c r="D43" s="22"/>
      <c r="E43" s="4"/>
    </row>
    <row r="44" spans="1:5" x14ac:dyDescent="0.35">
      <c r="A44" s="61"/>
      <c r="B44" s="4" t="s">
        <v>41</v>
      </c>
      <c r="C44" s="3">
        <v>4</v>
      </c>
      <c r="D44" s="22"/>
      <c r="E44" s="4"/>
    </row>
    <row r="45" spans="1:5" x14ac:dyDescent="0.35">
      <c r="A45" s="61"/>
      <c r="B45" s="4" t="s">
        <v>42</v>
      </c>
      <c r="C45" s="3">
        <v>12</v>
      </c>
      <c r="D45" s="22"/>
      <c r="E45" s="4"/>
    </row>
    <row r="46" spans="1:5" x14ac:dyDescent="0.35">
      <c r="A46" s="61"/>
      <c r="B46" s="4" t="s">
        <v>44</v>
      </c>
      <c r="C46" s="3">
        <v>10</v>
      </c>
      <c r="D46" s="22"/>
      <c r="E46" s="4"/>
    </row>
    <row r="47" spans="1:5" x14ac:dyDescent="0.35">
      <c r="A47" s="61"/>
      <c r="B47" s="4" t="s">
        <v>43</v>
      </c>
      <c r="C47" s="3">
        <v>4</v>
      </c>
      <c r="D47" s="22"/>
      <c r="E47" s="4"/>
    </row>
    <row r="48" spans="1:5" x14ac:dyDescent="0.35">
      <c r="A48" s="61"/>
      <c r="B48" s="4" t="s">
        <v>45</v>
      </c>
      <c r="C48" s="3">
        <v>12</v>
      </c>
      <c r="D48" s="22"/>
      <c r="E48" s="4"/>
    </row>
    <row r="49" spans="1:5" x14ac:dyDescent="0.35">
      <c r="A49" s="61"/>
      <c r="B49" s="4" t="s">
        <v>46</v>
      </c>
      <c r="C49" s="3">
        <v>4</v>
      </c>
      <c r="D49" s="22"/>
      <c r="E49" s="4"/>
    </row>
    <row r="50" spans="1:5" x14ac:dyDescent="0.35">
      <c r="A50" s="61"/>
      <c r="B50" s="4" t="s">
        <v>47</v>
      </c>
      <c r="C50" s="3">
        <v>14</v>
      </c>
      <c r="D50" s="22"/>
      <c r="E50" s="4"/>
    </row>
    <row r="51" spans="1:5" x14ac:dyDescent="0.35">
      <c r="A51" s="61"/>
      <c r="B51" s="36" t="s">
        <v>48</v>
      </c>
      <c r="C51" s="37">
        <v>44</v>
      </c>
      <c r="D51" s="37">
        <f>D52+D53+D54+D55</f>
        <v>0</v>
      </c>
      <c r="E51" s="4"/>
    </row>
    <row r="52" spans="1:5" x14ac:dyDescent="0.35">
      <c r="A52" s="61"/>
      <c r="B52" s="4" t="s">
        <v>34</v>
      </c>
      <c r="C52" s="3">
        <v>2</v>
      </c>
      <c r="D52" s="22"/>
      <c r="E52" s="4"/>
    </row>
    <row r="53" spans="1:5" x14ac:dyDescent="0.35">
      <c r="A53" s="61"/>
      <c r="B53" s="4" t="s">
        <v>49</v>
      </c>
      <c r="C53" s="3">
        <v>16</v>
      </c>
      <c r="D53" s="22"/>
      <c r="E53" s="4"/>
    </row>
    <row r="54" spans="1:5" x14ac:dyDescent="0.35">
      <c r="A54" s="61"/>
      <c r="B54" s="4" t="s">
        <v>50</v>
      </c>
      <c r="C54" s="3">
        <v>10</v>
      </c>
      <c r="D54" s="22"/>
      <c r="E54" s="4"/>
    </row>
    <row r="55" spans="1:5" x14ac:dyDescent="0.35">
      <c r="A55" s="61"/>
      <c r="B55" s="4" t="s">
        <v>51</v>
      </c>
      <c r="C55" s="3">
        <v>16</v>
      </c>
      <c r="D55" s="22"/>
      <c r="E55" s="4"/>
    </row>
    <row r="56" spans="1:5" x14ac:dyDescent="0.35">
      <c r="A56" s="61"/>
      <c r="B56" s="36" t="s">
        <v>52</v>
      </c>
      <c r="C56" s="37">
        <v>60</v>
      </c>
      <c r="D56" s="37">
        <f>D57+D58+D59</f>
        <v>0</v>
      </c>
      <c r="E56" s="4"/>
    </row>
    <row r="57" spans="1:5" x14ac:dyDescent="0.35">
      <c r="A57" s="61"/>
      <c r="B57" s="4" t="s">
        <v>53</v>
      </c>
      <c r="C57" s="3">
        <v>20</v>
      </c>
      <c r="D57" s="22"/>
      <c r="E57" s="4"/>
    </row>
    <row r="58" spans="1:5" x14ac:dyDescent="0.35">
      <c r="A58" s="61"/>
      <c r="B58" s="4" t="s">
        <v>54</v>
      </c>
      <c r="C58" s="3">
        <v>20</v>
      </c>
      <c r="D58" s="22"/>
      <c r="E58" s="4"/>
    </row>
    <row r="59" spans="1:5" x14ac:dyDescent="0.35">
      <c r="A59" s="61"/>
      <c r="B59" s="4" t="s">
        <v>55</v>
      </c>
      <c r="C59" s="3">
        <v>20</v>
      </c>
      <c r="D59" s="22"/>
      <c r="E59" s="4"/>
    </row>
    <row r="60" spans="1:5" x14ac:dyDescent="0.35">
      <c r="A60" s="61"/>
      <c r="B60" s="4"/>
      <c r="C60" s="3"/>
      <c r="D60" s="4"/>
      <c r="E60" s="4"/>
    </row>
    <row r="61" spans="1:5" x14ac:dyDescent="0.35">
      <c r="A61" s="62"/>
      <c r="B61" s="5" t="s">
        <v>56</v>
      </c>
      <c r="C61" s="5">
        <v>300</v>
      </c>
      <c r="D61" s="5">
        <f>D7+D17+D22</f>
        <v>0</v>
      </c>
      <c r="E61" s="5"/>
    </row>
  </sheetData>
  <mergeCells count="3">
    <mergeCell ref="A1:E1"/>
    <mergeCell ref="A2:E2"/>
    <mergeCell ref="A6:A61"/>
  </mergeCells>
  <printOptions horizontalCentered="1"/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C7" sqref="C7:C11"/>
    </sheetView>
  </sheetViews>
  <sheetFormatPr defaultColWidth="9" defaultRowHeight="21" x14ac:dyDescent="0.35"/>
  <cols>
    <col min="1" max="1" width="5.75" style="1" customWidth="1"/>
    <col min="2" max="2" width="48.125" style="2" customWidth="1"/>
    <col min="3" max="3" width="8.75" style="1" customWidth="1"/>
    <col min="4" max="4" width="9.625" style="2" customWidth="1"/>
    <col min="5" max="5" width="11.25" style="2" customWidth="1"/>
    <col min="6" max="16384" width="9" style="2"/>
  </cols>
  <sheetData>
    <row r="1" spans="1:5" x14ac:dyDescent="0.35">
      <c r="A1" s="59" t="s">
        <v>0</v>
      </c>
      <c r="B1" s="59"/>
      <c r="C1" s="59"/>
      <c r="D1" s="59"/>
      <c r="E1" s="59"/>
    </row>
    <row r="2" spans="1:5" x14ac:dyDescent="0.35">
      <c r="A2" s="59" t="s">
        <v>57</v>
      </c>
      <c r="B2" s="59"/>
      <c r="C2" s="59"/>
      <c r="D2" s="59"/>
      <c r="E2" s="59"/>
    </row>
    <row r="3" spans="1:5" x14ac:dyDescent="0.35">
      <c r="A3" s="11"/>
      <c r="B3" s="11"/>
      <c r="C3" s="11"/>
      <c r="D3" s="11"/>
      <c r="E3" s="11"/>
    </row>
    <row r="4" spans="1:5" x14ac:dyDescent="0.35">
      <c r="A4" s="7" t="s">
        <v>115</v>
      </c>
    </row>
    <row r="5" spans="1:5" ht="24" customHeight="1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</row>
    <row r="6" spans="1:5" ht="42" x14ac:dyDescent="0.35">
      <c r="A6" s="60">
        <v>2</v>
      </c>
      <c r="B6" s="41" t="s">
        <v>58</v>
      </c>
      <c r="C6" s="42">
        <v>10</v>
      </c>
      <c r="D6" s="43">
        <f>D7+D8+D9+D10+D11</f>
        <v>0</v>
      </c>
      <c r="E6" s="10"/>
    </row>
    <row r="7" spans="1:5" ht="42" x14ac:dyDescent="0.35">
      <c r="A7" s="61"/>
      <c r="B7" s="8" t="s">
        <v>112</v>
      </c>
      <c r="C7" s="12">
        <v>2</v>
      </c>
      <c r="D7" s="10"/>
      <c r="E7" s="10"/>
    </row>
    <row r="8" spans="1:5" x14ac:dyDescent="0.35">
      <c r="A8" s="61"/>
      <c r="B8" s="4" t="s">
        <v>59</v>
      </c>
      <c r="C8" s="3">
        <v>2</v>
      </c>
      <c r="D8" s="3"/>
      <c r="E8" s="3"/>
    </row>
    <row r="9" spans="1:5" x14ac:dyDescent="0.35">
      <c r="A9" s="61"/>
      <c r="B9" s="9" t="s">
        <v>60</v>
      </c>
      <c r="C9" s="10">
        <v>2</v>
      </c>
      <c r="D9" s="10"/>
      <c r="E9" s="10"/>
    </row>
    <row r="10" spans="1:5" x14ac:dyDescent="0.35">
      <c r="A10" s="61"/>
      <c r="B10" s="4" t="s">
        <v>61</v>
      </c>
      <c r="C10" s="3">
        <v>2</v>
      </c>
      <c r="D10" s="3"/>
      <c r="E10" s="3"/>
    </row>
    <row r="11" spans="1:5" ht="42" x14ac:dyDescent="0.35">
      <c r="A11" s="61"/>
      <c r="B11" s="9" t="s">
        <v>62</v>
      </c>
      <c r="C11" s="10">
        <v>2</v>
      </c>
      <c r="D11" s="10"/>
      <c r="E11" s="10"/>
    </row>
    <row r="12" spans="1:5" x14ac:dyDescent="0.35">
      <c r="A12" s="61"/>
      <c r="B12" s="4"/>
      <c r="C12" s="3"/>
      <c r="D12" s="3"/>
      <c r="E12" s="3"/>
    </row>
    <row r="13" spans="1:5" s="13" customFormat="1" x14ac:dyDescent="0.35">
      <c r="A13" s="62"/>
      <c r="B13" s="5" t="s">
        <v>56</v>
      </c>
      <c r="C13" s="5">
        <v>10</v>
      </c>
      <c r="D13" s="5">
        <f>D6</f>
        <v>0</v>
      </c>
      <c r="E13" s="5"/>
    </row>
    <row r="24" s="2" customFormat="1" x14ac:dyDescent="0.35"/>
    <row r="52" s="2" customFormat="1" x14ac:dyDescent="0.35"/>
  </sheetData>
  <mergeCells count="3">
    <mergeCell ref="A1:E1"/>
    <mergeCell ref="A2:E2"/>
    <mergeCell ref="A6:A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4" workbookViewId="0">
      <selection activeCell="C7" sqref="C7"/>
    </sheetView>
  </sheetViews>
  <sheetFormatPr defaultColWidth="9" defaultRowHeight="21" x14ac:dyDescent="0.35"/>
  <cols>
    <col min="1" max="1" width="5.75" style="1" customWidth="1"/>
    <col min="2" max="2" width="48.125" style="2" customWidth="1"/>
    <col min="3" max="3" width="8.75" style="1" customWidth="1"/>
    <col min="4" max="4" width="9.625" style="2" customWidth="1"/>
    <col min="5" max="5" width="11.25" style="2" customWidth="1"/>
    <col min="6" max="16384" width="9" style="2"/>
  </cols>
  <sheetData>
    <row r="1" spans="1:5" x14ac:dyDescent="0.35">
      <c r="A1" s="59" t="s">
        <v>0</v>
      </c>
      <c r="B1" s="59"/>
      <c r="C1" s="59"/>
      <c r="D1" s="59"/>
      <c r="E1" s="59"/>
    </row>
    <row r="2" spans="1:5" x14ac:dyDescent="0.35">
      <c r="A2" s="59" t="s">
        <v>63</v>
      </c>
      <c r="B2" s="59"/>
      <c r="C2" s="59"/>
      <c r="D2" s="59"/>
      <c r="E2" s="59"/>
    </row>
    <row r="3" spans="1:5" x14ac:dyDescent="0.35">
      <c r="A3" s="11"/>
      <c r="B3" s="11"/>
      <c r="C3" s="11"/>
      <c r="D3" s="11"/>
      <c r="E3" s="11"/>
    </row>
    <row r="4" spans="1:5" x14ac:dyDescent="0.35">
      <c r="A4" s="7" t="s">
        <v>116</v>
      </c>
    </row>
    <row r="5" spans="1:5" ht="24" customHeight="1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</row>
    <row r="6" spans="1:5" x14ac:dyDescent="0.35">
      <c r="A6" s="60">
        <v>3</v>
      </c>
      <c r="B6" s="23" t="s">
        <v>64</v>
      </c>
      <c r="C6" s="24">
        <v>10</v>
      </c>
      <c r="D6" s="25">
        <f>D7+D8+D10+D11+D12</f>
        <v>0</v>
      </c>
      <c r="E6" s="3"/>
    </row>
    <row r="7" spans="1:5" x14ac:dyDescent="0.35">
      <c r="A7" s="61"/>
      <c r="B7" s="4" t="s">
        <v>65</v>
      </c>
      <c r="C7" s="3">
        <v>2</v>
      </c>
      <c r="D7" s="3"/>
      <c r="E7" s="3"/>
    </row>
    <row r="8" spans="1:5" x14ac:dyDescent="0.35">
      <c r="A8" s="61"/>
      <c r="B8" s="4" t="s">
        <v>66</v>
      </c>
      <c r="C8" s="3">
        <v>2</v>
      </c>
      <c r="D8" s="3"/>
      <c r="E8" s="3"/>
    </row>
    <row r="9" spans="1:5" ht="42" x14ac:dyDescent="0.35">
      <c r="A9" s="61"/>
      <c r="B9" s="47" t="s">
        <v>67</v>
      </c>
      <c r="C9" s="48">
        <v>3</v>
      </c>
      <c r="D9" s="48">
        <f>D10+D11</f>
        <v>0</v>
      </c>
      <c r="E9" s="10"/>
    </row>
    <row r="10" spans="1:5" ht="42" x14ac:dyDescent="0.35">
      <c r="A10" s="61"/>
      <c r="B10" s="8" t="s">
        <v>68</v>
      </c>
      <c r="C10" s="3">
        <v>1</v>
      </c>
      <c r="D10" s="3"/>
      <c r="E10" s="3"/>
    </row>
    <row r="11" spans="1:5" x14ac:dyDescent="0.35">
      <c r="A11" s="61"/>
      <c r="B11" s="4" t="s">
        <v>69</v>
      </c>
      <c r="C11" s="3">
        <v>2</v>
      </c>
      <c r="D11" s="3"/>
      <c r="E11" s="3"/>
    </row>
    <row r="12" spans="1:5" ht="42" x14ac:dyDescent="0.35">
      <c r="A12" s="61"/>
      <c r="B12" s="8" t="s">
        <v>70</v>
      </c>
      <c r="C12" s="10">
        <v>3</v>
      </c>
      <c r="D12" s="3"/>
      <c r="E12" s="3"/>
    </row>
    <row r="13" spans="1:5" x14ac:dyDescent="0.35">
      <c r="A13" s="61"/>
      <c r="B13" s="4"/>
      <c r="C13" s="3"/>
      <c r="D13" s="3"/>
      <c r="E13" s="3"/>
    </row>
    <row r="14" spans="1:5" x14ac:dyDescent="0.35">
      <c r="A14" s="62"/>
      <c r="B14" s="5" t="s">
        <v>71</v>
      </c>
      <c r="C14" s="5">
        <v>10</v>
      </c>
      <c r="D14" s="3">
        <f>D6</f>
        <v>0</v>
      </c>
      <c r="E14" s="3"/>
    </row>
    <row r="19" s="2" customFormat="1" x14ac:dyDescent="0.35"/>
    <row r="30" s="2" customFormat="1" x14ac:dyDescent="0.35"/>
    <row r="58" s="2" customFormat="1" x14ac:dyDescent="0.35"/>
  </sheetData>
  <mergeCells count="3">
    <mergeCell ref="A1:E1"/>
    <mergeCell ref="A2:E2"/>
    <mergeCell ref="A6:A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C12" sqref="C12"/>
    </sheetView>
  </sheetViews>
  <sheetFormatPr defaultColWidth="9" defaultRowHeight="21" x14ac:dyDescent="0.35"/>
  <cols>
    <col min="1" max="1" width="5.75" style="1" customWidth="1"/>
    <col min="2" max="2" width="48.125" style="2" customWidth="1"/>
    <col min="3" max="3" width="8.75" style="1" customWidth="1"/>
    <col min="4" max="4" width="9.625" style="2" customWidth="1"/>
    <col min="5" max="5" width="11.25" style="2" customWidth="1"/>
    <col min="6" max="16384" width="9" style="2"/>
  </cols>
  <sheetData>
    <row r="1" spans="1:5" x14ac:dyDescent="0.35">
      <c r="A1" s="59" t="s">
        <v>0</v>
      </c>
      <c r="B1" s="59"/>
      <c r="C1" s="59"/>
      <c r="D1" s="59"/>
      <c r="E1" s="59"/>
    </row>
    <row r="2" spans="1:5" x14ac:dyDescent="0.35">
      <c r="A2" s="59" t="s">
        <v>72</v>
      </c>
      <c r="B2" s="59"/>
      <c r="C2" s="59"/>
      <c r="D2" s="59"/>
      <c r="E2" s="59"/>
    </row>
    <row r="3" spans="1:5" x14ac:dyDescent="0.35">
      <c r="A3" s="11"/>
      <c r="B3" s="11"/>
      <c r="C3" s="11"/>
      <c r="D3" s="11"/>
      <c r="E3" s="11"/>
    </row>
    <row r="4" spans="1:5" x14ac:dyDescent="0.35">
      <c r="A4" s="7" t="s">
        <v>117</v>
      </c>
    </row>
    <row r="5" spans="1:5" ht="24" customHeight="1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</row>
    <row r="6" spans="1:5" ht="42" x14ac:dyDescent="0.35">
      <c r="A6" s="60">
        <v>4</v>
      </c>
      <c r="B6" s="41" t="s">
        <v>73</v>
      </c>
      <c r="C6" s="45">
        <f>C7+C8+C9</f>
        <v>10</v>
      </c>
      <c r="D6" s="44">
        <f>D7+D8+D9</f>
        <v>0</v>
      </c>
      <c r="E6" s="3"/>
    </row>
    <row r="7" spans="1:5" x14ac:dyDescent="0.35">
      <c r="A7" s="61"/>
      <c r="B7" s="4" t="s">
        <v>74</v>
      </c>
      <c r="C7" s="3">
        <v>1</v>
      </c>
      <c r="D7" s="3"/>
      <c r="E7" s="3"/>
    </row>
    <row r="8" spans="1:5" x14ac:dyDescent="0.35">
      <c r="A8" s="61"/>
      <c r="B8" s="4" t="s">
        <v>75</v>
      </c>
      <c r="C8" s="3">
        <v>7</v>
      </c>
      <c r="D8" s="3"/>
      <c r="E8" s="3"/>
    </row>
    <row r="9" spans="1:5" ht="42" x14ac:dyDescent="0.35">
      <c r="A9" s="61"/>
      <c r="B9" s="9" t="s">
        <v>76</v>
      </c>
      <c r="C9" s="10">
        <v>2</v>
      </c>
      <c r="D9" s="10"/>
      <c r="E9" s="10"/>
    </row>
    <row r="10" spans="1:5" x14ac:dyDescent="0.35">
      <c r="A10" s="61"/>
      <c r="B10" s="8"/>
      <c r="C10" s="3"/>
      <c r="D10" s="3"/>
      <c r="E10" s="3"/>
    </row>
    <row r="11" spans="1:5" x14ac:dyDescent="0.35">
      <c r="A11" s="62"/>
      <c r="B11" s="5" t="s">
        <v>71</v>
      </c>
      <c r="C11" s="5">
        <f>SUM(C7:C9)</f>
        <v>10</v>
      </c>
      <c r="D11" s="3">
        <f>D6/3</f>
        <v>0</v>
      </c>
      <c r="E11" s="3"/>
    </row>
    <row r="16" spans="1:5" x14ac:dyDescent="0.35">
      <c r="A16" s="2"/>
      <c r="C16" s="2"/>
    </row>
    <row r="27" spans="1:3" x14ac:dyDescent="0.35">
      <c r="A27" s="2"/>
      <c r="C27" s="2"/>
    </row>
    <row r="55" spans="1:3" x14ac:dyDescent="0.35">
      <c r="A55" s="2"/>
      <c r="C55" s="2"/>
    </row>
  </sheetData>
  <mergeCells count="3">
    <mergeCell ref="A1:E1"/>
    <mergeCell ref="A2:E2"/>
    <mergeCell ref="A6:A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13" workbookViewId="0">
      <selection activeCell="A5" sqref="A5"/>
    </sheetView>
  </sheetViews>
  <sheetFormatPr defaultColWidth="9" defaultRowHeight="21" x14ac:dyDescent="0.35"/>
  <cols>
    <col min="1" max="1" width="5.75" style="1" customWidth="1"/>
    <col min="2" max="2" width="48.125" style="2" customWidth="1"/>
    <col min="3" max="3" width="8.75" style="1" customWidth="1"/>
    <col min="4" max="4" width="9.625" style="2" customWidth="1"/>
    <col min="5" max="5" width="11.25" style="2" customWidth="1"/>
    <col min="6" max="16384" width="9" style="2"/>
  </cols>
  <sheetData>
    <row r="1" spans="1:5" x14ac:dyDescent="0.35">
      <c r="A1" s="59" t="s">
        <v>0</v>
      </c>
      <c r="B1" s="59"/>
      <c r="C1" s="59"/>
      <c r="D1" s="59"/>
      <c r="E1" s="59"/>
    </row>
    <row r="2" spans="1:5" x14ac:dyDescent="0.35">
      <c r="A2" s="59" t="s">
        <v>77</v>
      </c>
      <c r="B2" s="59"/>
      <c r="C2" s="59"/>
      <c r="D2" s="59"/>
      <c r="E2" s="59"/>
    </row>
    <row r="3" spans="1:5" x14ac:dyDescent="0.35">
      <c r="A3" s="11"/>
      <c r="B3" s="11"/>
      <c r="C3" s="11"/>
      <c r="D3" s="11"/>
      <c r="E3" s="11"/>
    </row>
    <row r="4" spans="1:5" x14ac:dyDescent="0.35">
      <c r="A4" s="7" t="s">
        <v>118</v>
      </c>
    </row>
    <row r="5" spans="1:5" ht="24" customHeight="1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</row>
    <row r="6" spans="1:5" x14ac:dyDescent="0.35">
      <c r="A6" s="60">
        <v>5</v>
      </c>
      <c r="B6" s="41" t="s">
        <v>77</v>
      </c>
      <c r="C6" s="42">
        <v>40</v>
      </c>
      <c r="D6" s="43">
        <f>D7+D8+D14</f>
        <v>0</v>
      </c>
      <c r="E6" s="10"/>
    </row>
    <row r="7" spans="1:5" ht="21" customHeight="1" x14ac:dyDescent="0.35">
      <c r="A7" s="61"/>
      <c r="B7" s="8" t="s">
        <v>78</v>
      </c>
      <c r="C7" s="10">
        <v>15</v>
      </c>
      <c r="D7" s="10"/>
      <c r="E7" s="10"/>
    </row>
    <row r="8" spans="1:5" x14ac:dyDescent="0.35">
      <c r="A8" s="61"/>
      <c r="B8" s="29" t="s">
        <v>79</v>
      </c>
      <c r="C8" s="30">
        <v>20</v>
      </c>
      <c r="D8" s="30">
        <f>D9+D10+D11+D12+D13</f>
        <v>0</v>
      </c>
      <c r="E8" s="3"/>
    </row>
    <row r="9" spans="1:5" ht="42" x14ac:dyDescent="0.35">
      <c r="A9" s="61"/>
      <c r="B9" s="9" t="s">
        <v>80</v>
      </c>
      <c r="C9" s="10">
        <v>10</v>
      </c>
      <c r="D9" s="10"/>
      <c r="E9" s="10"/>
    </row>
    <row r="10" spans="1:5" x14ac:dyDescent="0.35">
      <c r="A10" s="61"/>
      <c r="B10" s="4" t="s">
        <v>81</v>
      </c>
      <c r="C10" s="3">
        <v>5</v>
      </c>
      <c r="D10" s="3"/>
      <c r="E10" s="3"/>
    </row>
    <row r="11" spans="1:5" x14ac:dyDescent="0.35">
      <c r="A11" s="61"/>
      <c r="B11" s="9" t="s">
        <v>82</v>
      </c>
      <c r="C11" s="10">
        <v>2</v>
      </c>
      <c r="D11" s="10"/>
      <c r="E11" s="10"/>
    </row>
    <row r="12" spans="1:5" x14ac:dyDescent="0.35">
      <c r="A12" s="61"/>
      <c r="B12" s="9" t="s">
        <v>83</v>
      </c>
      <c r="C12" s="10">
        <v>2</v>
      </c>
      <c r="D12" s="10"/>
      <c r="E12" s="10"/>
    </row>
    <row r="13" spans="1:5" x14ac:dyDescent="0.35">
      <c r="A13" s="61"/>
      <c r="B13" s="9" t="s">
        <v>84</v>
      </c>
      <c r="C13" s="10">
        <v>1</v>
      </c>
      <c r="D13" s="10"/>
      <c r="E13" s="10"/>
    </row>
    <row r="14" spans="1:5" x14ac:dyDescent="0.35">
      <c r="A14" s="61"/>
      <c r="B14" s="46" t="s">
        <v>85</v>
      </c>
      <c r="C14" s="40">
        <v>5</v>
      </c>
      <c r="D14" s="40">
        <f>D15+D16+D17</f>
        <v>0</v>
      </c>
      <c r="E14" s="10"/>
    </row>
    <row r="15" spans="1:5" ht="42" x14ac:dyDescent="0.35">
      <c r="A15" s="61"/>
      <c r="B15" s="9" t="s">
        <v>86</v>
      </c>
      <c r="C15" s="10">
        <v>2</v>
      </c>
      <c r="D15" s="10"/>
      <c r="E15" s="10"/>
    </row>
    <row r="16" spans="1:5" ht="63" x14ac:dyDescent="0.35">
      <c r="A16" s="61"/>
      <c r="B16" s="9" t="s">
        <v>87</v>
      </c>
      <c r="C16" s="10">
        <v>1</v>
      </c>
      <c r="D16" s="10"/>
      <c r="E16" s="10"/>
    </row>
    <row r="17" spans="1:5" ht="42" x14ac:dyDescent="0.35">
      <c r="A17" s="61"/>
      <c r="B17" s="9" t="s">
        <v>88</v>
      </c>
      <c r="C17" s="10">
        <v>2</v>
      </c>
      <c r="D17" s="10"/>
      <c r="E17" s="10"/>
    </row>
    <row r="18" spans="1:5" x14ac:dyDescent="0.35">
      <c r="A18" s="61"/>
      <c r="B18" s="4"/>
      <c r="C18" s="3"/>
      <c r="D18" s="3"/>
      <c r="E18" s="3"/>
    </row>
    <row r="19" spans="1:5" s="13" customFormat="1" x14ac:dyDescent="0.35">
      <c r="A19" s="62"/>
      <c r="B19" s="5" t="s">
        <v>56</v>
      </c>
      <c r="C19" s="5">
        <v>40</v>
      </c>
      <c r="D19" s="5">
        <f>D6</f>
        <v>0</v>
      </c>
      <c r="E19" s="5"/>
    </row>
    <row r="30" spans="1:5" x14ac:dyDescent="0.35">
      <c r="A30" s="2"/>
      <c r="C30" s="2"/>
    </row>
    <row r="58" spans="1:3" x14ac:dyDescent="0.35">
      <c r="A58" s="2"/>
      <c r="C58" s="2"/>
    </row>
  </sheetData>
  <mergeCells count="3">
    <mergeCell ref="A1:E1"/>
    <mergeCell ref="A2:E2"/>
    <mergeCell ref="A6:A1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XFD1048576"/>
    </sheetView>
  </sheetViews>
  <sheetFormatPr defaultRowHeight="21" x14ac:dyDescent="0.35"/>
  <cols>
    <col min="1" max="1" width="6.125" style="14" customWidth="1"/>
    <col min="2" max="2" width="35.125" style="14" customWidth="1"/>
    <col min="3" max="3" width="8.5" style="14" customWidth="1"/>
    <col min="4" max="4" width="9" style="14"/>
    <col min="5" max="7" width="8.75" style="14"/>
    <col min="8" max="8" width="9" style="14"/>
    <col min="9" max="9" width="13.75" style="14" customWidth="1"/>
    <col min="10" max="259" width="9" style="14"/>
    <col min="260" max="260" width="32.5" style="14" customWidth="1"/>
    <col min="261" max="515" width="9" style="14"/>
    <col min="516" max="516" width="32.5" style="14" customWidth="1"/>
    <col min="517" max="771" width="9" style="14"/>
    <col min="772" max="772" width="32.5" style="14" customWidth="1"/>
    <col min="773" max="1027" width="9" style="14"/>
    <col min="1028" max="1028" width="32.5" style="14" customWidth="1"/>
    <col min="1029" max="1283" width="9" style="14"/>
    <col min="1284" max="1284" width="32.5" style="14" customWidth="1"/>
    <col min="1285" max="1539" width="9" style="14"/>
    <col min="1540" max="1540" width="32.5" style="14" customWidth="1"/>
    <col min="1541" max="1795" width="9" style="14"/>
    <col min="1796" max="1796" width="32.5" style="14" customWidth="1"/>
    <col min="1797" max="2051" width="9" style="14"/>
    <col min="2052" max="2052" width="32.5" style="14" customWidth="1"/>
    <col min="2053" max="2307" width="9" style="14"/>
    <col min="2308" max="2308" width="32.5" style="14" customWidth="1"/>
    <col min="2309" max="2563" width="9" style="14"/>
    <col min="2564" max="2564" width="32.5" style="14" customWidth="1"/>
    <col min="2565" max="2819" width="9" style="14"/>
    <col min="2820" max="2820" width="32.5" style="14" customWidth="1"/>
    <col min="2821" max="3075" width="9" style="14"/>
    <col min="3076" max="3076" width="32.5" style="14" customWidth="1"/>
    <col min="3077" max="3331" width="9" style="14"/>
    <col min="3332" max="3332" width="32.5" style="14" customWidth="1"/>
    <col min="3333" max="3587" width="9" style="14"/>
    <col min="3588" max="3588" width="32.5" style="14" customWidth="1"/>
    <col min="3589" max="3843" width="9" style="14"/>
    <col min="3844" max="3844" width="32.5" style="14" customWidth="1"/>
    <col min="3845" max="4099" width="9" style="14"/>
    <col min="4100" max="4100" width="32.5" style="14" customWidth="1"/>
    <col min="4101" max="4355" width="9" style="14"/>
    <col min="4356" max="4356" width="32.5" style="14" customWidth="1"/>
    <col min="4357" max="4611" width="9" style="14"/>
    <col min="4612" max="4612" width="32.5" style="14" customWidth="1"/>
    <col min="4613" max="4867" width="9" style="14"/>
    <col min="4868" max="4868" width="32.5" style="14" customWidth="1"/>
    <col min="4869" max="5123" width="9" style="14"/>
    <col min="5124" max="5124" width="32.5" style="14" customWidth="1"/>
    <col min="5125" max="5379" width="9" style="14"/>
    <col min="5380" max="5380" width="32.5" style="14" customWidth="1"/>
    <col min="5381" max="5635" width="9" style="14"/>
    <col min="5636" max="5636" width="32.5" style="14" customWidth="1"/>
    <col min="5637" max="5891" width="9" style="14"/>
    <col min="5892" max="5892" width="32.5" style="14" customWidth="1"/>
    <col min="5893" max="6147" width="9" style="14"/>
    <col min="6148" max="6148" width="32.5" style="14" customWidth="1"/>
    <col min="6149" max="6403" width="9" style="14"/>
    <col min="6404" max="6404" width="32.5" style="14" customWidth="1"/>
    <col min="6405" max="6659" width="9" style="14"/>
    <col min="6660" max="6660" width="32.5" style="14" customWidth="1"/>
    <col min="6661" max="6915" width="9" style="14"/>
    <col min="6916" max="6916" width="32.5" style="14" customWidth="1"/>
    <col min="6917" max="7171" width="9" style="14"/>
    <col min="7172" max="7172" width="32.5" style="14" customWidth="1"/>
    <col min="7173" max="7427" width="9" style="14"/>
    <col min="7428" max="7428" width="32.5" style="14" customWidth="1"/>
    <col min="7429" max="7683" width="9" style="14"/>
    <col min="7684" max="7684" width="32.5" style="14" customWidth="1"/>
    <col min="7685" max="7939" width="9" style="14"/>
    <col min="7940" max="7940" width="32.5" style="14" customWidth="1"/>
    <col min="7941" max="8195" width="9" style="14"/>
    <col min="8196" max="8196" width="32.5" style="14" customWidth="1"/>
    <col min="8197" max="8451" width="9" style="14"/>
    <col min="8452" max="8452" width="32.5" style="14" customWidth="1"/>
    <col min="8453" max="8707" width="9" style="14"/>
    <col min="8708" max="8708" width="32.5" style="14" customWidth="1"/>
    <col min="8709" max="8963" width="9" style="14"/>
    <col min="8964" max="8964" width="32.5" style="14" customWidth="1"/>
    <col min="8965" max="9219" width="9" style="14"/>
    <col min="9220" max="9220" width="32.5" style="14" customWidth="1"/>
    <col min="9221" max="9475" width="9" style="14"/>
    <col min="9476" max="9476" width="32.5" style="14" customWidth="1"/>
    <col min="9477" max="9731" width="9" style="14"/>
    <col min="9732" max="9732" width="32.5" style="14" customWidth="1"/>
    <col min="9733" max="9987" width="9" style="14"/>
    <col min="9988" max="9988" width="32.5" style="14" customWidth="1"/>
    <col min="9989" max="10243" width="9" style="14"/>
    <col min="10244" max="10244" width="32.5" style="14" customWidth="1"/>
    <col min="10245" max="10499" width="9" style="14"/>
    <col min="10500" max="10500" width="32.5" style="14" customWidth="1"/>
    <col min="10501" max="10755" width="9" style="14"/>
    <col min="10756" max="10756" width="32.5" style="14" customWidth="1"/>
    <col min="10757" max="11011" width="9" style="14"/>
    <col min="11012" max="11012" width="32.5" style="14" customWidth="1"/>
    <col min="11013" max="11267" width="9" style="14"/>
    <col min="11268" max="11268" width="32.5" style="14" customWidth="1"/>
    <col min="11269" max="11523" width="9" style="14"/>
    <col min="11524" max="11524" width="32.5" style="14" customWidth="1"/>
    <col min="11525" max="11779" width="9" style="14"/>
    <col min="11780" max="11780" width="32.5" style="14" customWidth="1"/>
    <col min="11781" max="12035" width="9" style="14"/>
    <col min="12036" max="12036" width="32.5" style="14" customWidth="1"/>
    <col min="12037" max="12291" width="9" style="14"/>
    <col min="12292" max="12292" width="32.5" style="14" customWidth="1"/>
    <col min="12293" max="12547" width="9" style="14"/>
    <col min="12548" max="12548" width="32.5" style="14" customWidth="1"/>
    <col min="12549" max="12803" width="9" style="14"/>
    <col min="12804" max="12804" width="32.5" style="14" customWidth="1"/>
    <col min="12805" max="13059" width="9" style="14"/>
    <col min="13060" max="13060" width="32.5" style="14" customWidth="1"/>
    <col min="13061" max="13315" width="9" style="14"/>
    <col min="13316" max="13316" width="32.5" style="14" customWidth="1"/>
    <col min="13317" max="13571" width="9" style="14"/>
    <col min="13572" max="13572" width="32.5" style="14" customWidth="1"/>
    <col min="13573" max="13827" width="9" style="14"/>
    <col min="13828" max="13828" width="32.5" style="14" customWidth="1"/>
    <col min="13829" max="14083" width="9" style="14"/>
    <col min="14084" max="14084" width="32.5" style="14" customWidth="1"/>
    <col min="14085" max="14339" width="9" style="14"/>
    <col min="14340" max="14340" width="32.5" style="14" customWidth="1"/>
    <col min="14341" max="14595" width="9" style="14"/>
    <col min="14596" max="14596" width="32.5" style="14" customWidth="1"/>
    <col min="14597" max="14851" width="9" style="14"/>
    <col min="14852" max="14852" width="32.5" style="14" customWidth="1"/>
    <col min="14853" max="15107" width="9" style="14"/>
    <col min="15108" max="15108" width="32.5" style="14" customWidth="1"/>
    <col min="15109" max="15363" width="9" style="14"/>
    <col min="15364" max="15364" width="32.5" style="14" customWidth="1"/>
    <col min="15365" max="15619" width="9" style="14"/>
    <col min="15620" max="15620" width="32.5" style="14" customWidth="1"/>
    <col min="15621" max="15875" width="9" style="14"/>
    <col min="15876" max="15876" width="32.5" style="14" customWidth="1"/>
    <col min="15877" max="16131" width="9" style="14"/>
    <col min="16132" max="16132" width="32.5" style="14" customWidth="1"/>
    <col min="16133" max="16383" width="9" style="14"/>
    <col min="16384" max="16384" width="9" style="14" customWidth="1"/>
  </cols>
  <sheetData>
    <row r="1" spans="1:10" x14ac:dyDescent="0.35">
      <c r="A1" s="59" t="s">
        <v>94</v>
      </c>
      <c r="B1" s="59"/>
      <c r="C1" s="59"/>
      <c r="D1" s="59"/>
      <c r="E1" s="59"/>
      <c r="F1" s="59"/>
      <c r="G1" s="59"/>
      <c r="H1" s="59"/>
    </row>
    <row r="2" spans="1:10" x14ac:dyDescent="0.35">
      <c r="A2" s="67" t="s">
        <v>116</v>
      </c>
      <c r="B2" s="67"/>
      <c r="C2" s="67"/>
      <c r="D2" s="67"/>
      <c r="E2" s="67"/>
      <c r="F2" s="67"/>
      <c r="G2" s="67"/>
      <c r="H2" s="67"/>
    </row>
    <row r="3" spans="1:10" x14ac:dyDescent="0.35">
      <c r="I3" s="4"/>
    </row>
    <row r="4" spans="1:10" ht="42" x14ac:dyDescent="0.35">
      <c r="A4" s="15" t="s">
        <v>2</v>
      </c>
      <c r="B4" s="15" t="s">
        <v>3</v>
      </c>
      <c r="C4" s="15" t="s">
        <v>89</v>
      </c>
      <c r="D4" s="15" t="s">
        <v>4</v>
      </c>
      <c r="E4" s="15" t="s">
        <v>107</v>
      </c>
      <c r="F4" s="15" t="s">
        <v>95</v>
      </c>
      <c r="G4" s="15" t="s">
        <v>108</v>
      </c>
      <c r="H4" s="53" t="s">
        <v>5</v>
      </c>
      <c r="I4" s="57" t="s">
        <v>113</v>
      </c>
    </row>
    <row r="5" spans="1:10" x14ac:dyDescent="0.35">
      <c r="A5" s="64">
        <v>1</v>
      </c>
      <c r="B5" s="50" t="s">
        <v>90</v>
      </c>
      <c r="C5" s="51">
        <v>30</v>
      </c>
      <c r="D5" s="51">
        <f>D6+D7+D8</f>
        <v>302</v>
      </c>
      <c r="E5" s="51">
        <f>E6+E7+E8</f>
        <v>0</v>
      </c>
      <c r="F5" s="51">
        <f t="shared" ref="F5" si="0">E5*100/D5</f>
        <v>0</v>
      </c>
      <c r="G5" s="51">
        <f t="shared" ref="G5" si="1">F5*C5</f>
        <v>0</v>
      </c>
      <c r="H5" s="54">
        <f t="shared" ref="H5" si="2">G5/100</f>
        <v>0</v>
      </c>
      <c r="I5" s="58" t="str">
        <f>IF(F5&lt;80,"ไม่ผ่าน",IF(F5 &gt;= 80,"ผ่าน"))</f>
        <v>ไม่ผ่าน</v>
      </c>
    </row>
    <row r="6" spans="1:10" x14ac:dyDescent="0.35">
      <c r="A6" s="65"/>
      <c r="B6" s="9" t="s">
        <v>97</v>
      </c>
      <c r="C6" s="15">
        <v>10</v>
      </c>
      <c r="D6" s="15">
        <v>14</v>
      </c>
      <c r="E6" s="15">
        <f>'หมวด 1'!D7</f>
        <v>0</v>
      </c>
      <c r="F6" s="15">
        <f>E6*100/D6</f>
        <v>0</v>
      </c>
      <c r="G6" s="15">
        <f>F6*C6</f>
        <v>0</v>
      </c>
      <c r="H6" s="53">
        <f>G6/100</f>
        <v>0</v>
      </c>
      <c r="I6" s="68"/>
    </row>
    <row r="7" spans="1:10" x14ac:dyDescent="0.35">
      <c r="A7" s="65"/>
      <c r="B7" s="9" t="s">
        <v>98</v>
      </c>
      <c r="C7" s="15">
        <v>5</v>
      </c>
      <c r="D7" s="15">
        <v>4</v>
      </c>
      <c r="E7" s="15">
        <f>'หมวด 1'!D17</f>
        <v>0</v>
      </c>
      <c r="F7" s="15">
        <f t="shared" ref="F7:F18" si="3">E7*100/D7</f>
        <v>0</v>
      </c>
      <c r="G7" s="15">
        <f t="shared" ref="G7:G18" si="4">F7*C7</f>
        <v>0</v>
      </c>
      <c r="H7" s="53">
        <f t="shared" ref="H7:H18" si="5">G7/100</f>
        <v>0</v>
      </c>
      <c r="I7" s="69"/>
      <c r="J7" s="49"/>
    </row>
    <row r="8" spans="1:10" x14ac:dyDescent="0.35">
      <c r="A8" s="66"/>
      <c r="B8" s="9" t="s">
        <v>99</v>
      </c>
      <c r="C8" s="15">
        <v>15</v>
      </c>
      <c r="D8" s="15">
        <v>284</v>
      </c>
      <c r="E8" s="15">
        <f>'หมวด 1'!D22</f>
        <v>0</v>
      </c>
      <c r="F8" s="15">
        <f t="shared" si="3"/>
        <v>0</v>
      </c>
      <c r="G8" s="15">
        <f t="shared" si="4"/>
        <v>0</v>
      </c>
      <c r="H8" s="53">
        <f t="shared" si="5"/>
        <v>0</v>
      </c>
      <c r="I8" s="70"/>
    </row>
    <row r="9" spans="1:10" ht="42" x14ac:dyDescent="0.35">
      <c r="A9" s="15">
        <v>2</v>
      </c>
      <c r="B9" s="52" t="s">
        <v>91</v>
      </c>
      <c r="C9" s="52">
        <v>10</v>
      </c>
      <c r="D9" s="52">
        <v>10</v>
      </c>
      <c r="E9" s="52">
        <f>หมวด2!D6</f>
        <v>0</v>
      </c>
      <c r="F9" s="52">
        <f t="shared" si="3"/>
        <v>0</v>
      </c>
      <c r="G9" s="52">
        <f t="shared" si="4"/>
        <v>0</v>
      </c>
      <c r="H9" s="55">
        <f t="shared" si="5"/>
        <v>0</v>
      </c>
      <c r="I9" s="58" t="str">
        <f>IF(F9&lt;80,"ไม่ผ่าน",IF(F9 &gt;= 80,"ผ่าน"))</f>
        <v>ไม่ผ่าน</v>
      </c>
    </row>
    <row r="10" spans="1:10" x14ac:dyDescent="0.35">
      <c r="A10" s="15">
        <v>3</v>
      </c>
      <c r="B10" s="50" t="s">
        <v>64</v>
      </c>
      <c r="C10" s="51">
        <v>10</v>
      </c>
      <c r="D10" s="51">
        <v>10</v>
      </c>
      <c r="E10" s="51">
        <f>หมวด3!D6</f>
        <v>0</v>
      </c>
      <c r="F10" s="51">
        <f t="shared" si="3"/>
        <v>0</v>
      </c>
      <c r="G10" s="51">
        <f t="shared" si="4"/>
        <v>0</v>
      </c>
      <c r="H10" s="54">
        <f t="shared" si="5"/>
        <v>0</v>
      </c>
      <c r="I10" s="58" t="str">
        <f>IF(F10&lt;80,"ไม่ผ่าน",IF(F10 &gt;= 80,"ผ่าน"))</f>
        <v>ไม่ผ่าน</v>
      </c>
    </row>
    <row r="11" spans="1:10" ht="42" x14ac:dyDescent="0.35">
      <c r="A11" s="64">
        <v>4</v>
      </c>
      <c r="B11" s="50" t="s">
        <v>92</v>
      </c>
      <c r="C11" s="51">
        <f>C12+C13+C14</f>
        <v>30</v>
      </c>
      <c r="D11" s="51">
        <f>D12+D13+D14</f>
        <v>10</v>
      </c>
      <c r="E11" s="51">
        <f>E12+E13+E14</f>
        <v>0</v>
      </c>
      <c r="F11" s="51">
        <f t="shared" ref="F11" si="6">E11*100/D11</f>
        <v>0</v>
      </c>
      <c r="G11" s="51">
        <f t="shared" ref="G11" si="7">F11*C11</f>
        <v>0</v>
      </c>
      <c r="H11" s="54">
        <f t="shared" ref="H11" si="8">G11/100</f>
        <v>0</v>
      </c>
      <c r="I11" s="58" t="str">
        <f>IF(F11&lt;80,"ไม่ผ่าน",IF(F11 &gt;= 80,"ผ่าน"))</f>
        <v>ไม่ผ่าน</v>
      </c>
    </row>
    <row r="12" spans="1:10" ht="42" x14ac:dyDescent="0.35">
      <c r="A12" s="65"/>
      <c r="B12" s="9" t="s">
        <v>100</v>
      </c>
      <c r="C12" s="15">
        <v>5</v>
      </c>
      <c r="D12" s="15">
        <v>1</v>
      </c>
      <c r="E12" s="15">
        <f>หมวด4!D7</f>
        <v>0</v>
      </c>
      <c r="F12" s="15">
        <f t="shared" si="3"/>
        <v>0</v>
      </c>
      <c r="G12" s="15">
        <f t="shared" si="4"/>
        <v>0</v>
      </c>
      <c r="H12" s="53">
        <f t="shared" si="5"/>
        <v>0</v>
      </c>
      <c r="I12" s="68"/>
    </row>
    <row r="13" spans="1:10" ht="42" x14ac:dyDescent="0.35">
      <c r="A13" s="65"/>
      <c r="B13" s="9" t="s">
        <v>101</v>
      </c>
      <c r="C13" s="15">
        <v>15</v>
      </c>
      <c r="D13" s="15">
        <v>7</v>
      </c>
      <c r="E13" s="15">
        <f>หมวด4!D8</f>
        <v>0</v>
      </c>
      <c r="F13" s="15">
        <f t="shared" si="3"/>
        <v>0</v>
      </c>
      <c r="G13" s="15">
        <f t="shared" si="4"/>
        <v>0</v>
      </c>
      <c r="H13" s="53">
        <f t="shared" si="5"/>
        <v>0</v>
      </c>
      <c r="I13" s="69"/>
    </row>
    <row r="14" spans="1:10" ht="42" x14ac:dyDescent="0.35">
      <c r="A14" s="66"/>
      <c r="B14" s="9" t="s">
        <v>102</v>
      </c>
      <c r="C14" s="15">
        <v>10</v>
      </c>
      <c r="D14" s="15">
        <v>2</v>
      </c>
      <c r="E14" s="15">
        <f>หมวด4!D9</f>
        <v>0</v>
      </c>
      <c r="F14" s="15">
        <f t="shared" si="3"/>
        <v>0</v>
      </c>
      <c r="G14" s="15">
        <f t="shared" si="4"/>
        <v>0</v>
      </c>
      <c r="H14" s="53">
        <f t="shared" si="5"/>
        <v>0</v>
      </c>
      <c r="I14" s="70"/>
    </row>
    <row r="15" spans="1:10" x14ac:dyDescent="0.35">
      <c r="A15" s="64">
        <v>5</v>
      </c>
      <c r="B15" s="50" t="s">
        <v>93</v>
      </c>
      <c r="C15" s="51">
        <f>C16+C17+C18</f>
        <v>20</v>
      </c>
      <c r="D15" s="51">
        <f>D16+D17+D18</f>
        <v>40</v>
      </c>
      <c r="E15" s="51">
        <f>E16+E17+E18</f>
        <v>0</v>
      </c>
      <c r="F15" s="51">
        <f t="shared" ref="F15" si="9">E15*100/D15</f>
        <v>0</v>
      </c>
      <c r="G15" s="51">
        <f t="shared" ref="G15" si="10">F15*C15</f>
        <v>0</v>
      </c>
      <c r="H15" s="54">
        <f t="shared" ref="H15" si="11">G15/100</f>
        <v>0</v>
      </c>
      <c r="I15" s="58" t="str">
        <f>IF(F15&lt;80,"ไม่ผ่าน",IF(F15 &gt;= 80,"ผ่าน"))</f>
        <v>ไม่ผ่าน</v>
      </c>
    </row>
    <row r="16" spans="1:10" ht="42" x14ac:dyDescent="0.35">
      <c r="A16" s="65"/>
      <c r="B16" s="9" t="s">
        <v>103</v>
      </c>
      <c r="C16" s="15">
        <v>10</v>
      </c>
      <c r="D16" s="15">
        <v>15</v>
      </c>
      <c r="E16" s="15">
        <f>หมวด5!D7</f>
        <v>0</v>
      </c>
      <c r="F16" s="15">
        <f t="shared" si="3"/>
        <v>0</v>
      </c>
      <c r="G16" s="15">
        <f t="shared" si="4"/>
        <v>0</v>
      </c>
      <c r="H16" s="53">
        <f t="shared" si="5"/>
        <v>0</v>
      </c>
      <c r="I16" s="68"/>
    </row>
    <row r="17" spans="1:9" x14ac:dyDescent="0.35">
      <c r="A17" s="65"/>
      <c r="B17" s="9" t="s">
        <v>104</v>
      </c>
      <c r="C17" s="15">
        <v>5</v>
      </c>
      <c r="D17" s="15">
        <v>20</v>
      </c>
      <c r="E17" s="15">
        <f>หมวด5!D8</f>
        <v>0</v>
      </c>
      <c r="F17" s="15">
        <f t="shared" si="3"/>
        <v>0</v>
      </c>
      <c r="G17" s="15">
        <f t="shared" si="4"/>
        <v>0</v>
      </c>
      <c r="H17" s="53">
        <f t="shared" si="5"/>
        <v>0</v>
      </c>
      <c r="I17" s="69"/>
    </row>
    <row r="18" spans="1:9" ht="21.75" customHeight="1" x14ac:dyDescent="0.35">
      <c r="A18" s="66"/>
      <c r="B18" s="9" t="s">
        <v>105</v>
      </c>
      <c r="C18" s="15">
        <v>5</v>
      </c>
      <c r="D18" s="15">
        <v>5</v>
      </c>
      <c r="E18" s="15">
        <f>หมวด5!D14</f>
        <v>0</v>
      </c>
      <c r="F18" s="15">
        <f t="shared" si="3"/>
        <v>0</v>
      </c>
      <c r="G18" s="15">
        <f t="shared" si="4"/>
        <v>0</v>
      </c>
      <c r="H18" s="53">
        <f t="shared" si="5"/>
        <v>0</v>
      </c>
      <c r="I18" s="70"/>
    </row>
    <row r="19" spans="1:9" ht="21.75" customHeight="1" x14ac:dyDescent="0.35">
      <c r="A19" s="63" t="s">
        <v>106</v>
      </c>
      <c r="B19" s="63"/>
      <c r="C19" s="20"/>
      <c r="D19" s="20">
        <f>D5+D9+D10+D11+D15</f>
        <v>372</v>
      </c>
      <c r="E19" s="21">
        <f>SUM(E6:E18)</f>
        <v>0</v>
      </c>
      <c r="F19" s="21"/>
      <c r="G19" s="21"/>
      <c r="H19" s="56">
        <f>SUM(H6:H18)</f>
        <v>0</v>
      </c>
      <c r="I19" s="4"/>
    </row>
    <row r="20" spans="1:9" x14ac:dyDescent="0.35">
      <c r="A20" s="16"/>
      <c r="B20" s="17"/>
      <c r="C20" s="16"/>
      <c r="D20" s="16"/>
      <c r="E20" s="16"/>
      <c r="F20" s="16"/>
      <c r="G20" s="16"/>
      <c r="H20" s="16"/>
    </row>
    <row r="21" spans="1:9" s="19" customFormat="1" x14ac:dyDescent="0.35">
      <c r="B21" s="18" t="s">
        <v>96</v>
      </c>
    </row>
  </sheetData>
  <mergeCells count="9">
    <mergeCell ref="I6:I8"/>
    <mergeCell ref="I12:I14"/>
    <mergeCell ref="I16:I18"/>
    <mergeCell ref="A19:B19"/>
    <mergeCell ref="A5:A8"/>
    <mergeCell ref="A11:A14"/>
    <mergeCell ref="A15:A18"/>
    <mergeCell ref="A1:H1"/>
    <mergeCell ref="A2:H2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หมวด 1</vt:lpstr>
      <vt:lpstr>หมวด2</vt:lpstr>
      <vt:lpstr>หมวด3</vt:lpstr>
      <vt:lpstr>หมวด4</vt:lpstr>
      <vt:lpstr>หมวด5</vt:lpstr>
      <vt:lpstr>รวม</vt:lpstr>
      <vt:lpstr>'หมวด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ADVANCE</cp:lastModifiedBy>
  <cp:lastPrinted>2017-03-13T06:25:54Z</cp:lastPrinted>
  <dcterms:created xsi:type="dcterms:W3CDTF">2017-01-11T02:03:08Z</dcterms:created>
  <dcterms:modified xsi:type="dcterms:W3CDTF">2017-03-13T06:27:40Z</dcterms:modified>
</cp:coreProperties>
</file>